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630" yWindow="615" windowWidth="17895" windowHeight="11130"/>
  </bookViews>
  <sheets>
    <sheet name="Fatura" sheetId="1" r:id="rId1"/>
    <sheet name="Configuração da Empresa" sheetId="2" r:id="rId2"/>
  </sheets>
  <definedNames>
    <definedName name="ConfiguraçãoEmpresa_AbreviaturaUnidadeMonetária">INDEX(ConfiguraçãoEmpresa[VALOR],MATCH("Abreviação Monetária",ConfiguraçãoEmpresa[FACTOS SOBRE A SUA EMPRESA],0))</definedName>
    <definedName name="ConfiguraçãoEmpresa_BeneficiárioCheque">INDEX(ConfiguraçãoEmpresa[VALOR],MATCH("Passar Cheques à  Ordem de",ConfiguraçãoEmpresa[FACTOS SOBRE A SUA EMPRESA],0))</definedName>
    <definedName name="ConfiguraçãoEmpresa_ContaBancária">INDEX(ConfiguraçãoEmpresa[VALOR],MATCH("Número da Conta",ConfiguraçãoEmpresa[FACTOS SOBRE A SUA EMPRESA],0))</definedName>
    <definedName name="ConfiguraçãoEmpresa_EndereçoBanco">INDEX(ConfiguraçãoEmpresa[VALOR],MATCH("Endereço do Banco",ConfiguraçãoEmpresa[FACTOS SOBRE A SUA EMPRESA],0))</definedName>
    <definedName name="ConfiguraçãoEmpresa_IdentificaçãoBancária">INDEX(ConfiguraçãoEmpresa[VALOR],MATCH("Número de Identificação Bancária (Código SWIFT)",ConfiguraçãoEmpresa[FACTOS SOBRE A SUA EMPRESA],0))</definedName>
    <definedName name="ConfiguraçãoEmpresa_LinhadoEndereço1">INDEX(ConfiguraçãoEmpresa[VALOR],MATCH("Linha do Endereço 1",ConfiguraçãoEmpresa[FACTOS SOBRE A SUA EMPRESA],0))</definedName>
    <definedName name="ConfiguraçãoEmpresa_LinhadoEndereço2">INDEX(ConfiguraçãoEmpresa[VALOR],MATCH("Linha do Endereço 2",ConfiguraçãoEmpresa[FACTOS SOBRE A SUA EMPRESA],0))</definedName>
    <definedName name="ConfiguraçãoEmpresa_LinhadoEndereço3">INDEX(ConfiguraçãoEmpresa[VALOR],MATCH("Linha do Endereço 3",ConfiguraçãoEmpresa[FACTOS SOBRE A SUA EMPRESA],0))</definedName>
    <definedName name="ConfiguraçãoEmpresa_LinhadoEndereço4">INDEX(ConfiguraçãoEmpresa[VALOR],MATCH("Linha do Endereço 4",ConfiguraçãoEmpresa[FACTOS SOBRE A SUA EMPRESA],0))</definedName>
    <definedName name="ConfiguraçãoEmpresa_LinhadoEndereço5">INDEX(ConfiguraçãoEmpresa[VALOR],MATCH("Linha do Endereço 5",ConfiguraçãoEmpresa[FACTOS SOBRE A SUA EMPRESA],0))</definedName>
    <definedName name="ConfiguraçãoEmpresa_NomeBanco">INDEX(ConfiguraçãoEmpresa[VALOR],MATCH("Nome do Banco",ConfiguraçãoEmpresa[FACTOS SOBRE A SUA EMPRESA],0))</definedName>
    <definedName name="ConfiguraçãoEmpresa_NomeBeneficiárioBancário">INDEX(ConfiguraçãoEmpresa[VALOR],MATCH("Nome do Beneficiário para Transferência Bancária",ConfiguraçãoEmpresa[FACTOS SOBRE A SUA EMPRESA],0))</definedName>
    <definedName name="ConfiguraçãoEmpresa_NomeDaSuaEmpresa">INDEX(ConfiguraçãoEmpresa[VALOR],MATCH("Nome da Empresa",ConfiguraçãoEmpresa[FACTOS SOBRE A SUA EMPRESA],0))</definedName>
    <definedName name="ConfiguraçãoEmpresa_OSeuEmail">INDEX(ConfiguraçãoEmpresa[VALOR],MATCH("Correio Eletrónico",ConfiguraçãoEmpresa[FACTOS SOBRE A SUA EMPRESA],0))</definedName>
    <definedName name="ConfiguraçãoEmpresa_OSeuFax">INDEX(ConfiguraçãoEmpresa[VALOR],MATCH("Fax",ConfiguraçãoEmpresa[FACTOS SOBRE A SUA EMPRESA],0))</definedName>
    <definedName name="ConfiguraçãoEmpresa_OSeuNome">INDEX(ConfiguraçãoEmpresa[VALOR],MATCH("O Seu Nome",ConfiguraçãoEmpresa[FACTOS SOBRE A SUA EMPRESA],0))</definedName>
    <definedName name="ConfiguraçãoEmpresa_OSeuTelefone">INDEX(ConfiguraçãoEmpresa[VALOR],MATCH("Telefone",ConfiguraçãoEmpresa[FACTOS SOBRE A SUA EMPRESA],0))</definedName>
    <definedName name="ConfiguraçãoEmpresa_OSeuURL">INDEX(ConfiguraçãoEmpresa[VALOR],MATCH("Web site",ConfiguraçãoEmpresa[FACTOS SOBRE A SUA EMPRESA],0))</definedName>
    <definedName name="NúmeroDeApresentaçãoDaFatura">Fatura!$C$2</definedName>
    <definedName name="TotalDaFatura">Fatura!$E$33</definedName>
  </definedNames>
  <calcPr calcId="145621"/>
</workbook>
</file>

<file path=xl/calcChain.xml><?xml version="1.0" encoding="utf-8"?>
<calcChain xmlns="http://schemas.openxmlformats.org/spreadsheetml/2006/main">
  <c r="E42" i="1" l="1"/>
  <c r="B44" i="1"/>
  <c r="E39" i="1"/>
  <c r="B41" i="1"/>
  <c r="B40" i="1"/>
  <c r="B42" i="1" l="1"/>
  <c r="B37" i="1"/>
  <c r="B39" i="1" l="1"/>
  <c r="B38" i="1"/>
  <c r="E38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5" i="1"/>
  <c r="E31" i="1" l="1"/>
  <c r="E30" i="1" s="1"/>
  <c r="E41" i="1"/>
  <c r="E40" i="1"/>
  <c r="E37" i="1"/>
  <c r="E33" i="1" l="1"/>
  <c r="D33" i="1"/>
  <c r="E10" i="1" l="1"/>
  <c r="D3" i="1" l="1"/>
</calcChain>
</file>

<file path=xl/sharedStrings.xml><?xml version="1.0" encoding="utf-8"?>
<sst xmlns="http://schemas.openxmlformats.org/spreadsheetml/2006/main" count="58" uniqueCount="55">
  <si>
    <t>Desconto</t>
  </si>
  <si>
    <t>Total Líquido</t>
  </si>
  <si>
    <t>O Seu Nome</t>
  </si>
  <si>
    <t>Telefone</t>
  </si>
  <si>
    <t>Web site</t>
  </si>
  <si>
    <t>Fax</t>
  </si>
  <si>
    <t>Abreviação Monetária</t>
  </si>
  <si>
    <t>EUR</t>
  </si>
  <si>
    <t>Nome do Banco</t>
  </si>
  <si>
    <t>Endereço do Banco</t>
  </si>
  <si>
    <t>Número da Conta</t>
  </si>
  <si>
    <t>Número de Identificação Bancária (Código SWIFT)</t>
  </si>
  <si>
    <t>Linha do Endereço 1</t>
  </si>
  <si>
    <t>Linha do Endereço 2</t>
  </si>
  <si>
    <t>Linha do Endereço 3</t>
  </si>
  <si>
    <t>Linha do Endereço 4</t>
  </si>
  <si>
    <t>Linha do Endereço 5</t>
  </si>
  <si>
    <t>Nome da Empresa</t>
  </si>
  <si>
    <t>Nome do Beneficiário para Transferência Bancária</t>
  </si>
  <si>
    <t>Passar Cheques à  Ordem de</t>
  </si>
  <si>
    <t>QUANTIDADE</t>
  </si>
  <si>
    <t>DETALHES</t>
  </si>
  <si>
    <t>PREÇO UNITÁRIO</t>
  </si>
  <si>
    <t>TOTAL DA LINHA</t>
  </si>
  <si>
    <t>DETALHES DE PAGAMENTO</t>
  </si>
  <si>
    <t>OUTRAS INFORMAÇÕES</t>
  </si>
  <si>
    <t>VALOR</t>
  </si>
  <si>
    <t>FACTOS SOBRE A SUA EMPRESA</t>
  </si>
  <si>
    <t>CONFIGURAÇÃO DA EMPRESA</t>
  </si>
  <si>
    <t>Correio Eletrónico</t>
  </si>
  <si>
    <t xml:space="preserve"> </t>
  </si>
  <si>
    <t>Dj</t>
  </si>
  <si>
    <t>Luís Gonçalves</t>
  </si>
  <si>
    <t>AnimaTrupe - Animação de eventos</t>
  </si>
  <si>
    <t>Rua José Moreira de Araújo, 74</t>
  </si>
  <si>
    <t>Vila das Aves, Santo Tirso</t>
  </si>
  <si>
    <t>info@animatrupe.com</t>
  </si>
  <si>
    <t>Banco Espirito Santo</t>
  </si>
  <si>
    <t>Braga Centro</t>
  </si>
  <si>
    <t>0007 0000 00657873304 23</t>
  </si>
  <si>
    <t>(351) 918 311 134</t>
  </si>
  <si>
    <t>0006 5787 3304</t>
  </si>
  <si>
    <t>www.animatrupe.com</t>
  </si>
  <si>
    <t>Marta Martins</t>
  </si>
  <si>
    <t>Porto</t>
  </si>
  <si>
    <t>A/c:</t>
  </si>
  <si>
    <t>Data do Evento:   21/06/2014</t>
  </si>
  <si>
    <t>Local do Evento:   Porto</t>
  </si>
  <si>
    <r>
      <t xml:space="preserve">Animador - 3 horas </t>
    </r>
    <r>
      <rPr>
        <sz val="6"/>
        <color theme="1"/>
        <rFont val="Verdana"/>
        <family val="2"/>
        <scheme val="minor"/>
      </rPr>
      <t>(inclui: Pinturas faciais + Modelagem de balões)</t>
    </r>
  </si>
  <si>
    <r>
      <t xml:space="preserve">Coreógrafo </t>
    </r>
    <r>
      <rPr>
        <sz val="6"/>
        <color theme="1"/>
        <rFont val="Verdana"/>
        <family val="2"/>
        <scheme val="minor"/>
      </rPr>
      <t>(+/- 2 horas de actuação intercalada)</t>
    </r>
  </si>
  <si>
    <r>
      <t xml:space="preserve">Fogo de Artifício </t>
    </r>
    <r>
      <rPr>
        <sz val="6"/>
        <color theme="1"/>
        <rFont val="Verdana"/>
        <family val="2"/>
        <scheme val="minor"/>
      </rPr>
      <t xml:space="preserve">(cascata c/ 5mt, fogo diverso) - Duração: +/- 15 min </t>
    </r>
  </si>
  <si>
    <t>LIMITE DE PAGAMENTO: 16 de junho de 2014</t>
  </si>
  <si>
    <t>Nº previsto de convidados:  +/- 150</t>
  </si>
  <si>
    <t>PROPOSTA</t>
  </si>
  <si>
    <t>55/2013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</si>
</sst>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&quot;$&quot;#,##0.00"/>
    <numFmt numFmtId="165" formatCode="&quot;$&quot;#,##0.00;;\-"/>
    <numFmt numFmtId="166" formatCode="#,##0.00;;"/>
    <numFmt numFmtId="167" formatCode="General;;"/>
    <numFmt numFmtId="168" formatCode="dd\ mmmm\ yyyy"/>
    <numFmt numFmtId="169" formatCode="_-* #,##0.00\ [$€-816]_-;\-* #,##0.00\ [$€-816]_-;_-* &quot;-&quot;??\ [$€-816]_-;_-@_-"/>
  </numFmts>
  <fonts count="22" x14ac:knownFonts="1">
    <font>
      <sz val="8"/>
      <color theme="3"/>
      <name val="Verdana"/>
      <family val="2"/>
      <scheme val="minor"/>
    </font>
    <font>
      <sz val="11"/>
      <name val="Verdana"/>
      <family val="2"/>
      <scheme val="minor"/>
    </font>
    <font>
      <sz val="11"/>
      <color rgb="FF969696"/>
      <name val="Verdana"/>
      <family val="2"/>
      <scheme val="minor"/>
    </font>
    <font>
      <b/>
      <sz val="16"/>
      <color rgb="FF00679A"/>
      <name val="Verdana"/>
      <family val="2"/>
      <scheme val="minor"/>
    </font>
    <font>
      <sz val="8"/>
      <color theme="1"/>
      <name val="Verdana"/>
      <family val="2"/>
      <scheme val="minor"/>
    </font>
    <font>
      <sz val="8"/>
      <name val="Verdana"/>
      <family val="2"/>
      <scheme val="minor"/>
    </font>
    <font>
      <sz val="8"/>
      <color theme="3"/>
      <name val="Verdana"/>
      <family val="2"/>
      <scheme val="minor"/>
    </font>
    <font>
      <sz val="10"/>
      <color theme="1"/>
      <name val="Sylfaen"/>
      <family val="1"/>
      <scheme val="major"/>
    </font>
    <font>
      <sz val="10"/>
      <color theme="4" tint="-0.249977111117893"/>
      <name val="Sylfaen"/>
      <family val="1"/>
      <scheme val="major"/>
    </font>
    <font>
      <b/>
      <sz val="8"/>
      <color theme="3"/>
      <name val="Verdana"/>
      <family val="2"/>
      <scheme val="minor"/>
    </font>
    <font>
      <sz val="7"/>
      <color rgb="FF473530"/>
      <name val="Verdana"/>
      <family val="2"/>
      <scheme val="minor"/>
    </font>
    <font>
      <sz val="11"/>
      <color theme="4"/>
      <name val="Verdana"/>
      <family val="2"/>
      <scheme val="minor"/>
    </font>
    <font>
      <sz val="20"/>
      <color theme="3"/>
      <name val="Sylfaen"/>
      <family val="1"/>
      <scheme val="major"/>
    </font>
    <font>
      <b/>
      <i/>
      <sz val="8"/>
      <color theme="3"/>
      <name val="Verdana"/>
      <family val="2"/>
      <scheme val="minor"/>
    </font>
    <font>
      <sz val="22"/>
      <color theme="4"/>
      <name val="Verdana"/>
      <family val="2"/>
      <scheme val="minor"/>
    </font>
    <font>
      <b/>
      <sz val="8"/>
      <name val="Verdana"/>
      <family val="2"/>
      <scheme val="minor"/>
    </font>
    <font>
      <sz val="20"/>
      <color theme="4"/>
      <name val="Sylfaen"/>
      <family val="1"/>
      <scheme val="major"/>
    </font>
    <font>
      <b/>
      <sz val="11"/>
      <color theme="3"/>
      <name val="Verdana"/>
      <family val="2"/>
      <scheme val="minor"/>
    </font>
    <font>
      <sz val="6"/>
      <color theme="1"/>
      <name val="Verdana"/>
      <family val="2"/>
      <scheme val="minor"/>
    </font>
    <font>
      <u/>
      <sz val="8"/>
      <color theme="10"/>
      <name val="Verdana"/>
      <family val="2"/>
      <scheme val="minor"/>
    </font>
    <font>
      <sz val="16"/>
      <name val="Sylfaen"/>
      <family val="1"/>
      <scheme val="major"/>
    </font>
    <font>
      <sz val="10"/>
      <color theme="3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ck">
        <color theme="3"/>
      </top>
      <bottom/>
      <diagonal/>
    </border>
    <border>
      <left/>
      <right/>
      <top style="thin">
        <color theme="2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3">
    <xf numFmtId="0" fontId="0" fillId="0" borderId="0">
      <alignment vertical="center"/>
    </xf>
    <xf numFmtId="44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167" fontId="2" fillId="0" borderId="0" xfId="0" applyNumberFormat="1" applyFont="1" applyFill="1">
      <alignment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>
      <alignment vertical="center"/>
    </xf>
    <xf numFmtId="167" fontId="4" fillId="0" borderId="0" xfId="0" applyNumberFormat="1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/>
    </xf>
    <xf numFmtId="0" fontId="5" fillId="0" borderId="2" xfId="0" applyFont="1" applyFill="1" applyBorder="1">
      <alignment vertical="center"/>
    </xf>
    <xf numFmtId="0" fontId="6" fillId="0" borderId="0" xfId="0" applyFont="1" applyFill="1" applyAlignment="1">
      <alignment horizontal="right" indent="1"/>
    </xf>
    <xf numFmtId="10" fontId="6" fillId="0" borderId="0" xfId="0" applyNumberFormat="1" applyFont="1" applyFill="1" applyAlignment="1">
      <alignment horizontal="right" indent="1"/>
    </xf>
    <xf numFmtId="0" fontId="6" fillId="0" borderId="0" xfId="0" applyFont="1" applyFill="1">
      <alignment vertical="center"/>
    </xf>
    <xf numFmtId="167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0" fontId="1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right" indent="1"/>
    </xf>
    <xf numFmtId="167" fontId="6" fillId="0" borderId="0" xfId="0" applyNumberFormat="1" applyFont="1" applyFill="1" applyAlignment="1">
      <alignment horizontal="right"/>
    </xf>
    <xf numFmtId="0" fontId="1" fillId="0" borderId="4" xfId="0" applyFont="1" applyFill="1" applyBorder="1">
      <alignment vertical="center"/>
    </xf>
    <xf numFmtId="0" fontId="6" fillId="0" borderId="0" xfId="0" applyFont="1" applyFill="1" applyAlignment="1">
      <alignment horizontal="right"/>
    </xf>
    <xf numFmtId="0" fontId="10" fillId="0" borderId="0" xfId="0" applyFont="1">
      <alignment vertical="center"/>
    </xf>
    <xf numFmtId="9" fontId="6" fillId="0" borderId="2" xfId="0" applyNumberFormat="1" applyFont="1" applyFill="1" applyBorder="1" applyAlignment="1">
      <alignment horizontal="right"/>
    </xf>
    <xf numFmtId="0" fontId="6" fillId="0" borderId="3" xfId="0" applyFont="1" applyFill="1" applyBorder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left"/>
    </xf>
    <xf numFmtId="164" fontId="13" fillId="0" borderId="3" xfId="0" applyNumberFormat="1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5" fillId="0" borderId="6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 indent="1"/>
    </xf>
    <xf numFmtId="0" fontId="6" fillId="0" borderId="2" xfId="0" applyFont="1" applyFill="1" applyBorder="1" applyAlignment="1">
      <alignment horizontal="right" vertical="center" indent="1"/>
    </xf>
    <xf numFmtId="165" fontId="6" fillId="0" borderId="0" xfId="0" applyNumberFormat="1" applyFont="1" applyFill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/>
    </xf>
    <xf numFmtId="44" fontId="6" fillId="0" borderId="2" xfId="0" applyNumberFormat="1" applyFont="1" applyFill="1" applyBorder="1" applyAlignment="1">
      <alignment horizontal="right" vertical="center" indent="1"/>
    </xf>
    <xf numFmtId="44" fontId="6" fillId="0" borderId="0" xfId="1" applyNumberFormat="1" applyFont="1" applyFill="1" applyAlignment="1">
      <alignment horizontal="right" vertical="center" indent="1"/>
    </xf>
    <xf numFmtId="0" fontId="19" fillId="0" borderId="0" xfId="2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169" fontId="14" fillId="0" borderId="5" xfId="0" applyNumberFormat="1" applyFont="1" applyFill="1" applyBorder="1" applyAlignment="1">
      <alignment horizontal="right" vertical="center" indent="1"/>
    </xf>
    <xf numFmtId="169" fontId="14" fillId="0" borderId="4" xfId="0" applyNumberFormat="1" applyFont="1" applyFill="1" applyBorder="1" applyAlignment="1">
      <alignment horizontal="right" vertical="center" indent="1"/>
    </xf>
    <xf numFmtId="168" fontId="5" fillId="0" borderId="5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indent="1"/>
    </xf>
    <xf numFmtId="0" fontId="11" fillId="0" borderId="3" xfId="0" applyFont="1" applyFill="1" applyBorder="1" applyAlignment="1">
      <alignment horizontal="right" vertical="center" indent="1"/>
    </xf>
    <xf numFmtId="44" fontId="11" fillId="0" borderId="1" xfId="1" applyFont="1" applyFill="1" applyBorder="1" applyAlignment="1">
      <alignment horizontal="right" vertical="center" indent="1"/>
    </xf>
    <xf numFmtId="44" fontId="11" fillId="0" borderId="3" xfId="1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167" fontId="21" fillId="0" borderId="0" xfId="0" applyNumberFormat="1" applyFont="1" applyFill="1" applyAlignment="1">
      <alignment horizontal="right"/>
    </xf>
    <xf numFmtId="0" fontId="9" fillId="0" borderId="0" xfId="0" applyFont="1" applyFill="1">
      <alignment vertical="center"/>
    </xf>
    <xf numFmtId="167" fontId="6" fillId="0" borderId="0" xfId="0" applyNumberFormat="1" applyFont="1" applyFill="1">
      <alignment vertical="center"/>
    </xf>
    <xf numFmtId="0" fontId="0" fillId="0" borderId="3" xfId="0" applyFill="1" applyBorder="1" applyAlignment="1">
      <alignment horizontal="left"/>
    </xf>
    <xf numFmtId="167" fontId="4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left" vertical="center"/>
    </xf>
  </cellXfs>
  <cellStyles count="3">
    <cellStyle name="Hiperligação" xfId="2" builtinId="8"/>
    <cellStyle name="Moeda" xfId="1" builtinId="4"/>
    <cellStyle name="Normal" xfId="0" builtinId="0" customBuiltin="1"/>
  </cellStyles>
  <dxfs count="15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Verdana"/>
        <scheme val="minor"/>
      </font>
      <numFmt numFmtId="166" formatCode="#,##0.00;;"/>
    </dxf>
    <dxf>
      <font>
        <strike val="0"/>
        <outline val="0"/>
        <shadow val="0"/>
        <u val="none"/>
        <vertAlign val="baseline"/>
        <sz val="8"/>
        <name val="Verdan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Verdan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Verdana"/>
        <scheme val="minor"/>
      </font>
      <alignment horizontal="lef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Sylfaen"/>
        <scheme val="major"/>
      </font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Billing Invoice" defaultPivotStyle="PivotStyleLight16">
    <tableStyle name="Billing Invoice" pivot="0" count="4">
      <tableStyleElement type="wholeTable" dxfId="14"/>
      <tableStyleElement type="headerRow" dxfId="13"/>
      <tableStyleElement type="totalRow" dxfId="12"/>
      <tableStyleElement type="firstRowStripe" dxfId="11"/>
    </tableStyle>
  </tableStyles>
  <colors>
    <mruColors>
      <color rgb="FFFFFFFF"/>
      <color rgb="FFF7F7F7"/>
      <color rgb="FFF0FFD9"/>
      <color rgb="FFF2F2F2"/>
      <color rgb="FF009AE4"/>
      <color rgb="FF757575"/>
      <color rgb="FF969696"/>
      <color rgb="FF00679A"/>
      <color rgb="FF0091DA"/>
      <color rgb="FF9C9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Configura&#231;&#227;o da Empresa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Fatura!A1"/><Relationship Id="rId2" Type="http://schemas.openxmlformats.org/officeDocument/2006/relationships/hyperlink" Target="#Worksheet!A1"/><Relationship Id="rId1" Type="http://schemas.openxmlformats.org/officeDocument/2006/relationships/hyperlink" Target="#Invo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2614</xdr:colOff>
      <xdr:row>1</xdr:row>
      <xdr:rowOff>552449</xdr:rowOff>
    </xdr:from>
    <xdr:to>
      <xdr:col>8</xdr:col>
      <xdr:colOff>459815</xdr:colOff>
      <xdr:row>15</xdr:row>
      <xdr:rowOff>0</xdr:rowOff>
    </xdr:to>
    <xdr:grpSp>
      <xdr:nvGrpSpPr>
        <xdr:cNvPr id="2" name="Sugestões" descr="Utilize a folha Configuração Empresa para introduzir os detalhes da sua empresa. &#10;&#10;Para adicionar o logótipo, clique com o botão direito do rato no marcador de posição de logótipo e clique em Alterar Imagem.&#10;" title="Sugestões"/>
        <xdr:cNvGrpSpPr/>
      </xdr:nvGrpSpPr>
      <xdr:grpSpPr>
        <a:xfrm>
          <a:off x="7755964" y="895349"/>
          <a:ext cx="1676401" cy="2457451"/>
          <a:chOff x="6800850" y="619124"/>
          <a:chExt cx="1676401" cy="2373538"/>
        </a:xfrm>
      </xdr:grpSpPr>
      <xdr:sp macro="" textlink="">
        <xdr:nvSpPr>
          <xdr:cNvPr id="38" name="CaixaDeTexto 37" descr="Utilize a folha Configuração Empresa para introduzir os detalhes da sua empresa. &#10;&#10;Para adicionar o logótipo, clique com o botão direito do rato no marcador de posição de logótipo e clique em Alterar Imagem.&#10;" title="Sugestões"/>
          <xdr:cNvSpPr txBox="1"/>
        </xdr:nvSpPr>
        <xdr:spPr>
          <a:xfrm>
            <a:off x="6800850" y="657052"/>
            <a:ext cx="1673352" cy="2335610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SUGESTÕES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Utilize a folha Configuração da Empresa para introduzir os detalhes da sua empresa.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Para adicionar o seu logótipo, clique com o botão direito do rato no marcador de posição de logótipo e clique em </a:t>
            </a:r>
            <a:r>
              <a:rPr lang="en-US" sz="700" b="1" baseline="0">
                <a:solidFill>
                  <a:schemeClr val="tx2"/>
                </a:solidFill>
              </a:rPr>
              <a:t>Alterar Imagem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39" name="Conexão Recta 38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 editAs="oneCell">
    <xdr:from>
      <xdr:col>3</xdr:col>
      <xdr:colOff>1019175</xdr:colOff>
      <xdr:row>0</xdr:row>
      <xdr:rowOff>30394</xdr:rowOff>
    </xdr:from>
    <xdr:to>
      <xdr:col>5</xdr:col>
      <xdr:colOff>36717</xdr:colOff>
      <xdr:row>1</xdr:row>
      <xdr:rowOff>458229</xdr:rowOff>
    </xdr:to>
    <xdr:pic>
      <xdr:nvPicPr>
        <xdr:cNvPr id="3" name="Substituir pelo Logótip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30394"/>
          <a:ext cx="1617867" cy="770735"/>
        </a:xfrm>
        <a:prstGeom prst="rect">
          <a:avLst/>
        </a:prstGeom>
      </xdr:spPr>
    </xdr:pic>
    <xdr:clientData/>
  </xdr:twoCellAnchor>
  <xdr:twoCellAnchor>
    <xdr:from>
      <xdr:col>6</xdr:col>
      <xdr:colOff>127963</xdr:colOff>
      <xdr:row>2</xdr:row>
      <xdr:rowOff>133856</xdr:rowOff>
    </xdr:from>
    <xdr:to>
      <xdr:col>8</xdr:col>
      <xdr:colOff>353515</xdr:colOff>
      <xdr:row>3</xdr:row>
      <xdr:rowOff>142876</xdr:rowOff>
    </xdr:to>
    <xdr:grpSp>
      <xdr:nvGrpSpPr>
        <xdr:cNvPr id="20" name="Configuração da Empresa" descr="&quot;&quot;" title="Botão de Navegação Configuração da Empresa">
          <a:hlinkClick xmlns:r="http://schemas.openxmlformats.org/officeDocument/2006/relationships" r:id="rId2" tooltip="Ir para Configuração da Empresa"/>
        </xdr:cNvPr>
        <xdr:cNvGrpSpPr/>
      </xdr:nvGrpSpPr>
      <xdr:grpSpPr>
        <a:xfrm>
          <a:off x="7881313" y="1029206"/>
          <a:ext cx="1444752" cy="313820"/>
          <a:chOff x="10191750" y="1095375"/>
          <a:chExt cx="1444752" cy="310896"/>
        </a:xfrm>
      </xdr:grpSpPr>
      <xdr:sp macro="[0]!shpButtonCompany_Click" textlink="">
        <xdr:nvSpPr>
          <xdr:cNvPr id="67" name="CaixaDeTexto 66"/>
          <xdr:cNvSpPr txBox="1"/>
        </xdr:nvSpPr>
        <xdr:spPr>
          <a:xfrm>
            <a:off x="10191750" y="1095375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CONFIGURAÇÃO</a:t>
            </a:r>
            <a:r>
              <a:rPr lang="en-US" sz="1050" baseline="0">
                <a:solidFill>
                  <a:schemeClr val="bg1"/>
                </a:solidFill>
              </a:rPr>
              <a:t>DA EMPRESA</a:t>
            </a:r>
            <a:endParaRPr lang="en-US" sz="1050">
              <a:solidFill>
                <a:schemeClr val="bg1"/>
              </a:solidFill>
            </a:endParaRPr>
          </a:p>
        </xdr:txBody>
      </xdr:sp>
      <xdr:sp macro="[0]!shpButtonCompany_Click" textlink="">
        <xdr:nvSpPr>
          <xdr:cNvPr id="68" name="CaixaDeTexto 67">
            <a:hlinkClick xmlns:r="http://schemas.openxmlformats.org/officeDocument/2006/relationships" r:id="rId2" tooltip="Clique para Editar ou Ver os Detalhes da Empresa"/>
          </xdr:cNvPr>
          <xdr:cNvSpPr txBox="1"/>
        </xdr:nvSpPr>
        <xdr:spPr>
          <a:xfrm>
            <a:off x="10220326" y="1123950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0</xdr:rowOff>
    </xdr:from>
    <xdr:to>
      <xdr:col>6</xdr:col>
      <xdr:colOff>133351</xdr:colOff>
      <xdr:row>2</xdr:row>
      <xdr:rowOff>228600</xdr:rowOff>
    </xdr:to>
    <xdr:grpSp>
      <xdr:nvGrpSpPr>
        <xdr:cNvPr id="4" name="Grupo 3" descr="&quot;&quot;" title="Botão de Navegação Fatura">
          <a:hlinkClick xmlns:r="http://schemas.openxmlformats.org/officeDocument/2006/relationships" r:id="rId1" tooltip="Clique para ver ou editar a Fatura"/>
        </xdr:cNvPr>
        <xdr:cNvGrpSpPr/>
      </xdr:nvGrpSpPr>
      <xdr:grpSpPr>
        <a:xfrm>
          <a:off x="6229350" y="438150"/>
          <a:ext cx="1676401" cy="514350"/>
          <a:chOff x="5191125" y="438150"/>
          <a:chExt cx="1676401" cy="514350"/>
        </a:xfrm>
      </xdr:grpSpPr>
      <xdr:grpSp>
        <xdr:nvGrpSpPr>
          <xdr:cNvPr id="11" name="Grupo 10">
            <a:hlinkClick xmlns:r="http://schemas.openxmlformats.org/officeDocument/2006/relationships" r:id="rId2" tooltip="Ir para Folha de Cálculo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[0]!shpButtonCompany_Click" textlink="">
          <xdr:nvSpPr>
            <xdr:cNvPr id="16" name="CaixaDeTexto 15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FATURA</a:t>
              </a:r>
            </a:p>
          </xdr:txBody>
        </xdr:sp>
        <xdr:sp macro="[0]!shpButtonCompany_Click" textlink="">
          <xdr:nvSpPr>
            <xdr:cNvPr id="17" name="CaixaDeTexto 16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2" name="Grupo 1"/>
          <xdr:cNvGrpSpPr/>
        </xdr:nvGrpSpPr>
        <xdr:grpSpPr>
          <a:xfrm>
            <a:off x="5191125" y="438150"/>
            <a:ext cx="1676401" cy="514350"/>
            <a:chOff x="5191125" y="438150"/>
            <a:chExt cx="1676401" cy="514350"/>
          </a:xfrm>
        </xdr:grpSpPr>
        <xdr:sp macro="" textlink="">
          <xdr:nvSpPr>
            <xdr:cNvPr id="9" name="CaixaDeTexto 8">
              <a:hlinkClick xmlns:r="http://schemas.openxmlformats.org/officeDocument/2006/relationships" r:id="rId3" tooltip="Clique para ver ou editar Fatura"/>
            </xdr:cNvPr>
            <xdr:cNvSpPr txBox="1"/>
          </xdr:nvSpPr>
          <xdr:spPr>
            <a:xfrm>
              <a:off x="5191125" y="447676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13" name="Conexão Recta 12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DetalhesDaFatura" displayName="DetalhesDaFatura" ref="B14:E29" headerRowDxfId="10">
  <tableColumns count="4">
    <tableColumn id="1" name="QUANTIDADE" dataDxfId="9" totalsRowDxfId="8"/>
    <tableColumn id="2" name="DETALHES" dataDxfId="7" totalsRowDxfId="6"/>
    <tableColumn id="9" name="PREÇO UNITÁRIO" dataDxfId="5"/>
    <tableColumn id="10" name="TOTAL DA LINHA" dataDxfId="4">
      <calculatedColumnFormula>IFERROR(DetalhesDaFatura[[#This Row],[PREÇO UNITÁRIO]]*DetalhesDaFatura[[#This Row],[QUANTIDADE]],"")</calculatedColumnFormula>
    </tableColumn>
  </tableColumns>
  <tableStyleInfo name="Billing Invoice" showFirstColumn="0" showLastColumn="0" showRowStripes="1" showColumnStripes="0"/>
  <extLst>
    <ext xmlns:x14="http://schemas.microsoft.com/office/spreadsheetml/2009/9/main" uri="{504A1905-F514-4f6f-8877-14C23A59335A}">
      <x14:table altText="Tabela de Impressão da Grelha da Fatura" altTextSummary="Esta é uma tabela só de leitura que apresenta o resumo da folha de cálculo da fatura pronta a imprimir como a fatura real."/>
    </ext>
  </extLst>
</table>
</file>

<file path=xl/tables/table2.xml><?xml version="1.0" encoding="utf-8"?>
<table xmlns="http://schemas.openxmlformats.org/spreadsheetml/2006/main" id="5" name="ConfiguraçãoEmpresa" displayName="ConfiguraçãoEmpresa" ref="B2:C20" totalsRowShown="0" headerRowDxfId="3" dataDxfId="2">
  <tableColumns count="2">
    <tableColumn id="1" name="FACTOS SOBRE A SUA EMPRESA" dataDxfId="1"/>
    <tableColumn id="2" name="VALOR" dataDxfId="0"/>
  </tableColumns>
  <tableStyleInfo name="Billing Invoice" showFirstColumn="0" showLastColumn="0" showRowStripes="1" showColumnStripes="0"/>
  <extLst>
    <ext xmlns:x14="http://schemas.microsoft.com/office/spreadsheetml/2009/9/main" uri="{504A1905-F514-4f6f-8877-14C23A59335A}">
      <x14:table altText="Tabela Configuração da Empresa" altTextSummary="Este é uma tabela onde o utilizador pode introduzir informações sobre a empresa, isto é, nome da empresa, endereço, telefone, Web site, endereço do banco, etc."/>
    </ext>
  </extLst>
</table>
</file>

<file path=xl/theme/theme1.xml><?xml version="1.0" encoding="utf-8"?>
<a:theme xmlns:a="http://schemas.openxmlformats.org/drawingml/2006/main" name="Office Theme">
  <a:themeElements>
    <a:clrScheme name="Billing Invoice">
      <a:dk1>
        <a:sysClr val="windowText" lastClr="000000"/>
      </a:dk1>
      <a:lt1>
        <a:sysClr val="window" lastClr="FFFFFF"/>
      </a:lt1>
      <a:dk2>
        <a:srgbClr val="473530"/>
      </a:dk2>
      <a:lt2>
        <a:srgbClr val="DED0AF"/>
      </a:lt2>
      <a:accent1>
        <a:srgbClr val="E37000"/>
      </a:accent1>
      <a:accent2>
        <a:srgbClr val="FFC01C"/>
      </a:accent2>
      <a:accent3>
        <a:srgbClr val="389F7C"/>
      </a:accent3>
      <a:accent4>
        <a:srgbClr val="ED8803"/>
      </a:accent4>
      <a:accent5>
        <a:srgbClr val="389FCD"/>
      </a:accent5>
      <a:accent6>
        <a:srgbClr val="8358AC"/>
      </a:accent6>
      <a:hlink>
        <a:srgbClr val="389FCD"/>
      </a:hlink>
      <a:folHlink>
        <a:srgbClr val="8358AC"/>
      </a:folHlink>
    </a:clrScheme>
    <a:fontScheme name="Billing Invoice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nimatrupe.com/" TargetMode="External"/><Relationship Id="rId1" Type="http://schemas.openxmlformats.org/officeDocument/2006/relationships/hyperlink" Target="mailto:info@animatrupe.com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  <pageSetUpPr autoPageBreaks="0"/>
  </sheetPr>
  <dimension ref="B1:H45"/>
  <sheetViews>
    <sheetView showGridLines="0" tabSelected="1" zoomScaleNormal="100" zoomScaleSheetLayoutView="100" workbookViewId="0">
      <selection activeCell="B8" sqref="B8:C8"/>
    </sheetView>
  </sheetViews>
  <sheetFormatPr defaultRowHeight="14.25" x14ac:dyDescent="0.15"/>
  <cols>
    <col min="1" max="1" width="2" style="1" customWidth="1"/>
    <col min="2" max="2" width="17" style="1" customWidth="1"/>
    <col min="3" max="3" width="48.5703125" style="1" customWidth="1"/>
    <col min="4" max="4" width="19.28515625" style="1" customWidth="1"/>
    <col min="5" max="5" width="19.7109375" style="1" customWidth="1"/>
    <col min="6" max="6" width="9.7109375" style="1" customWidth="1"/>
    <col min="7" max="16384" width="9.140625" style="1"/>
  </cols>
  <sheetData>
    <row r="1" spans="2:6" ht="27" customHeight="1" x14ac:dyDescent="0.15"/>
    <row r="2" spans="2:6" ht="43.5" customHeight="1" thickBot="1" x14ac:dyDescent="0.2">
      <c r="B2" s="44" t="s">
        <v>53</v>
      </c>
      <c r="C2" s="60" t="s">
        <v>54</v>
      </c>
    </row>
    <row r="3" spans="2:6" ht="24" customHeight="1" thickTop="1" x14ac:dyDescent="0.15">
      <c r="B3" s="47">
        <v>41607</v>
      </c>
      <c r="C3" s="47"/>
      <c r="D3" s="45">
        <f>TotalDaFatura</f>
        <v>744.17499999999995</v>
      </c>
      <c r="E3" s="45"/>
      <c r="F3" s="1" t="s">
        <v>30</v>
      </c>
    </row>
    <row r="4" spans="2:6" ht="24" customHeight="1" x14ac:dyDescent="0.15">
      <c r="B4" s="32" t="s">
        <v>51</v>
      </c>
      <c r="C4" s="31"/>
      <c r="D4" s="46"/>
      <c r="E4" s="46"/>
      <c r="F4" s="1" t="s">
        <v>30</v>
      </c>
    </row>
    <row r="6" spans="2:6" x14ac:dyDescent="0.15">
      <c r="B6" s="56" t="s">
        <v>46</v>
      </c>
      <c r="C6" s="56"/>
      <c r="D6" s="53" t="s">
        <v>45</v>
      </c>
      <c r="E6" s="53"/>
    </row>
    <row r="7" spans="2:6" x14ac:dyDescent="0.2">
      <c r="B7" s="56" t="s">
        <v>47</v>
      </c>
      <c r="C7" s="56"/>
      <c r="D7" s="54" t="s">
        <v>43</v>
      </c>
      <c r="E7" s="54"/>
    </row>
    <row r="8" spans="2:6" x14ac:dyDescent="0.2">
      <c r="B8" s="56" t="s">
        <v>52</v>
      </c>
      <c r="C8" s="56"/>
      <c r="D8" s="55" t="s">
        <v>44</v>
      </c>
      <c r="E8" s="55"/>
    </row>
    <row r="9" spans="2:6" x14ac:dyDescent="0.15">
      <c r="B9" s="57"/>
      <c r="C9" s="57"/>
      <c r="E9" s="20">
        <v>0</v>
      </c>
    </row>
    <row r="10" spans="2:6" ht="12.75" customHeight="1" x14ac:dyDescent="0.15">
      <c r="B10" s="16"/>
      <c r="C10" s="15"/>
      <c r="E10" s="20">
        <f>ConfiguraçãoEmpresa_LinhadoEndereço4</f>
        <v>0</v>
      </c>
    </row>
    <row r="11" spans="2:6" ht="6.75" customHeight="1" x14ac:dyDescent="0.15">
      <c r="B11" s="16"/>
      <c r="C11" s="15"/>
      <c r="E11" s="20"/>
    </row>
    <row r="12" spans="2:6" ht="6" customHeight="1" thickBot="1" x14ac:dyDescent="0.3">
      <c r="B12" s="25"/>
      <c r="C12" s="18"/>
      <c r="D12" s="19"/>
      <c r="E12" s="30"/>
    </row>
    <row r="13" spans="2:6" ht="15" thickTop="1" x14ac:dyDescent="0.15">
      <c r="B13" s="2"/>
    </row>
    <row r="14" spans="2:6" ht="15" x14ac:dyDescent="0.15">
      <c r="B14" s="9" t="s">
        <v>20</v>
      </c>
      <c r="C14" s="9" t="s">
        <v>21</v>
      </c>
      <c r="D14" s="10" t="s">
        <v>22</v>
      </c>
      <c r="E14" s="10" t="s">
        <v>23</v>
      </c>
    </row>
    <row r="15" spans="2:6" ht="18.75" customHeight="1" x14ac:dyDescent="0.15">
      <c r="B15" s="59">
        <v>1</v>
      </c>
      <c r="C15" s="5" t="s">
        <v>31</v>
      </c>
      <c r="D15" s="6">
        <v>350</v>
      </c>
      <c r="E15" s="6">
        <f>IFERROR(DetalhesDaFatura[[#This Row],[PREÇO UNITÁRIO]]*DetalhesDaFatura[[#This Row],[QUANTIDADE]],"")</f>
        <v>350</v>
      </c>
    </row>
    <row r="16" spans="2:6" ht="18.75" customHeight="1" x14ac:dyDescent="0.15">
      <c r="B16" s="59">
        <v>1</v>
      </c>
      <c r="C16" s="5" t="s">
        <v>49</v>
      </c>
      <c r="D16" s="6">
        <v>250</v>
      </c>
      <c r="E16" s="6">
        <f>IFERROR(DetalhesDaFatura[[#This Row],[PREÇO UNITÁRIO]]*DetalhesDaFatura[[#This Row],[QUANTIDADE]],"")</f>
        <v>250</v>
      </c>
    </row>
    <row r="17" spans="2:8" ht="18.75" customHeight="1" x14ac:dyDescent="0.15">
      <c r="B17" s="59">
        <v>1</v>
      </c>
      <c r="C17" s="5" t="s">
        <v>48</v>
      </c>
      <c r="D17" s="6">
        <v>100</v>
      </c>
      <c r="E17" s="6">
        <f>IFERROR(DetalhesDaFatura[[#This Row],[PREÇO UNITÁRIO]]*DetalhesDaFatura[[#This Row],[QUANTIDADE]],"")</f>
        <v>100</v>
      </c>
    </row>
    <row r="18" spans="2:8" ht="18.75" customHeight="1" x14ac:dyDescent="0.15">
      <c r="B18" s="59">
        <v>1</v>
      </c>
      <c r="C18" s="5" t="s">
        <v>50</v>
      </c>
      <c r="D18" s="6">
        <v>175.5</v>
      </c>
      <c r="E18" s="6">
        <f>IFERROR(DetalhesDaFatura[[#This Row],[PREÇO UNITÁRIO]]*DetalhesDaFatura[[#This Row],[QUANTIDADE]],"")</f>
        <v>175.5</v>
      </c>
    </row>
    <row r="19" spans="2:8" ht="18.75" customHeight="1" x14ac:dyDescent="0.15">
      <c r="B19" s="5"/>
      <c r="C19" s="5"/>
      <c r="D19" s="6"/>
      <c r="E19" s="6">
        <f>IFERROR(DetalhesDaFatura[[#This Row],[PREÇO UNITÁRIO]]*DetalhesDaFatura[[#This Row],[QUANTIDADE]],"")</f>
        <v>0</v>
      </c>
    </row>
    <row r="20" spans="2:8" ht="18.75" customHeight="1" x14ac:dyDescent="0.15">
      <c r="B20" s="5"/>
      <c r="C20" s="5"/>
      <c r="D20" s="6"/>
      <c r="E20" s="6">
        <f>IFERROR(DetalhesDaFatura[[#This Row],[PREÇO UNITÁRIO]]*DetalhesDaFatura[[#This Row],[QUANTIDADE]],"")</f>
        <v>0</v>
      </c>
    </row>
    <row r="21" spans="2:8" ht="18.75" customHeight="1" x14ac:dyDescent="0.15">
      <c r="B21" s="5"/>
      <c r="C21" s="5"/>
      <c r="D21" s="6"/>
      <c r="E21" s="6">
        <f>IFERROR(DetalhesDaFatura[[#This Row],[PREÇO UNITÁRIO]]*DetalhesDaFatura[[#This Row],[QUANTIDADE]],"")</f>
        <v>0</v>
      </c>
    </row>
    <row r="22" spans="2:8" ht="18.75" customHeight="1" x14ac:dyDescent="0.15">
      <c r="B22" s="5"/>
      <c r="C22" s="5"/>
      <c r="D22" s="6"/>
      <c r="E22" s="6">
        <f>IFERROR(DetalhesDaFatura[[#This Row],[PREÇO UNITÁRIO]]*DetalhesDaFatura[[#This Row],[QUANTIDADE]],"")</f>
        <v>0</v>
      </c>
    </row>
    <row r="23" spans="2:8" ht="18.75" customHeight="1" x14ac:dyDescent="0.15">
      <c r="B23" s="5"/>
      <c r="C23" s="5"/>
      <c r="D23" s="6"/>
      <c r="E23" s="6">
        <f>IFERROR(DetalhesDaFatura[[#This Row],[PREÇO UNITÁRIO]]*DetalhesDaFatura[[#This Row],[QUANTIDADE]],"")</f>
        <v>0</v>
      </c>
    </row>
    <row r="24" spans="2:8" ht="18.75" customHeight="1" x14ac:dyDescent="0.15">
      <c r="B24" s="5"/>
      <c r="C24" s="5"/>
      <c r="D24" s="6"/>
      <c r="E24" s="6">
        <f>IFERROR(DetalhesDaFatura[[#This Row],[PREÇO UNITÁRIO]]*DetalhesDaFatura[[#This Row],[QUANTIDADE]],"")</f>
        <v>0</v>
      </c>
    </row>
    <row r="25" spans="2:8" ht="18.75" customHeight="1" x14ac:dyDescent="0.15">
      <c r="B25" s="5"/>
      <c r="C25" s="5"/>
      <c r="D25" s="6"/>
      <c r="E25" s="6">
        <f>IFERROR(DetalhesDaFatura[[#This Row],[PREÇO UNITÁRIO]]*DetalhesDaFatura[[#This Row],[QUANTIDADE]],"")</f>
        <v>0</v>
      </c>
    </row>
    <row r="26" spans="2:8" ht="18.75" customHeight="1" x14ac:dyDescent="0.15">
      <c r="B26" s="5"/>
      <c r="C26" s="5"/>
      <c r="D26" s="6"/>
      <c r="E26" s="6">
        <f>IFERROR(DetalhesDaFatura[[#This Row],[PREÇO UNITÁRIO]]*DetalhesDaFatura[[#This Row],[QUANTIDADE]],"")</f>
        <v>0</v>
      </c>
    </row>
    <row r="27" spans="2:8" ht="18.75" customHeight="1" x14ac:dyDescent="0.15">
      <c r="B27" s="5"/>
      <c r="C27" s="5"/>
      <c r="D27" s="6"/>
      <c r="E27" s="6">
        <f>IFERROR(DetalhesDaFatura[[#This Row],[PREÇO UNITÁRIO]]*DetalhesDaFatura[[#This Row],[QUANTIDADE]],"")</f>
        <v>0</v>
      </c>
    </row>
    <row r="28" spans="2:8" ht="18.75" customHeight="1" x14ac:dyDescent="0.15">
      <c r="B28" s="5"/>
      <c r="C28" s="5"/>
      <c r="D28" s="6"/>
      <c r="E28" s="6">
        <f>IFERROR(DetalhesDaFatura[[#This Row],[PREÇO UNITÁRIO]]*DetalhesDaFatura[[#This Row],[QUANTIDADE]],"")</f>
        <v>0</v>
      </c>
      <c r="F28" s="3"/>
      <c r="G28" s="3"/>
      <c r="H28" s="3"/>
    </row>
    <row r="29" spans="2:8" s="3" customFormat="1" ht="18.75" customHeight="1" x14ac:dyDescent="0.15">
      <c r="B29" s="5"/>
      <c r="C29" s="5"/>
      <c r="D29" s="6"/>
      <c r="E29" s="6">
        <f>IFERROR(DetalhesDaFatura[[#This Row],[PREÇO UNITÁRIO]]*DetalhesDaFatura[[#This Row],[QUANTIDADE]],"")</f>
        <v>0</v>
      </c>
      <c r="F29" s="1"/>
      <c r="G29" s="1"/>
      <c r="H29" s="1"/>
    </row>
    <row r="30" spans="2:8" ht="18.75" customHeight="1" x14ac:dyDescent="0.15">
      <c r="B30" s="12"/>
      <c r="C30" s="24"/>
      <c r="D30" s="38" t="s">
        <v>0</v>
      </c>
      <c r="E30" s="41">
        <f>E31*15/100</f>
        <v>131.32499999999999</v>
      </c>
    </row>
    <row r="31" spans="2:8" ht="18" customHeight="1" x14ac:dyDescent="0.15">
      <c r="B31" s="7"/>
      <c r="C31" s="13"/>
      <c r="D31" s="37" t="s">
        <v>1</v>
      </c>
      <c r="E31" s="42">
        <f>SUM(DetalhesDaFatura[TOTAL DA LINHA])</f>
        <v>875.5</v>
      </c>
    </row>
    <row r="32" spans="2:8" ht="18" customHeight="1" x14ac:dyDescent="0.15">
      <c r="B32" s="8"/>
      <c r="C32" s="14"/>
      <c r="D32" s="37"/>
      <c r="E32" s="39"/>
    </row>
    <row r="33" spans="2:8" ht="18" customHeight="1" x14ac:dyDescent="0.15">
      <c r="B33" s="4"/>
      <c r="C33" s="4"/>
      <c r="D33" s="49" t="str">
        <f>REPT(ConfiguraçãoEmpresa_AbreviaturaUnidadeMonetária,LEN(ConfiguraçãoEmpresa_AbreviaturaUnidadeMonetária)&gt;0) &amp; " TOTAL"</f>
        <v>EUR TOTAL</v>
      </c>
      <c r="E33" s="51">
        <f>E31-E30</f>
        <v>744.17499999999995</v>
      </c>
    </row>
    <row r="34" spans="2:8" ht="18" customHeight="1" thickBot="1" x14ac:dyDescent="0.2">
      <c r="B34" s="18"/>
      <c r="C34" s="18"/>
      <c r="D34" s="50"/>
      <c r="E34" s="52"/>
    </row>
    <row r="35" spans="2:8" ht="15" thickTop="1" x14ac:dyDescent="0.15"/>
    <row r="36" spans="2:8" ht="15" x14ac:dyDescent="0.3">
      <c r="B36" s="27" t="s">
        <v>24</v>
      </c>
      <c r="C36" s="17"/>
      <c r="D36" s="17"/>
      <c r="E36" s="28" t="s">
        <v>25</v>
      </c>
    </row>
    <row r="37" spans="2:8" x14ac:dyDescent="0.15">
      <c r="B37" s="15" t="str">
        <f>"Nome do Beneficiário: " &amp; ConfiguraçãoEmpresa_NomeBeneficiárioBancário</f>
        <v>Nome do Beneficiário: Luís Gonçalves</v>
      </c>
      <c r="C37" s="15"/>
      <c r="D37" s="15"/>
      <c r="E37" s="22" t="str">
        <f>IFERROR(ConfiguraçãoEmpresa_OSeuNome,"")</f>
        <v>Luís Gonçalves</v>
      </c>
    </row>
    <row r="38" spans="2:8" x14ac:dyDescent="0.15">
      <c r="B38" s="15" t="str">
        <f>"Nome do Banco: " &amp; ConfiguraçãoEmpresa_NomeBanco</f>
        <v>Nome do Banco: Banco Espirito Santo</v>
      </c>
      <c r="C38" s="15"/>
      <c r="D38" s="15"/>
      <c r="E38" s="22" t="str">
        <f>IFERROR("Telefone: " &amp; ConfiguraçãoEmpresa_OSeuTelefone,"")</f>
        <v>Telefone: (351) 918 311 134</v>
      </c>
    </row>
    <row r="39" spans="2:8" x14ac:dyDescent="0.15">
      <c r="B39" s="15" t="str">
        <f>"Endereço do Banco: " &amp; ConfiguraçãoEmpresa_EndereçoBanco</f>
        <v>Endereço do Banco: Braga Centro</v>
      </c>
      <c r="C39" s="15"/>
      <c r="D39" s="15"/>
      <c r="E39" s="22" t="str">
        <f>IFERROR(" " &amp; ConfiguraçãoEmpresa_OSeuFax,"")</f>
        <v xml:space="preserve"> </v>
      </c>
    </row>
    <row r="40" spans="2:8" x14ac:dyDescent="0.15">
      <c r="B40" s="15" t="str">
        <f>"Número da Conta: " &amp; ConfiguraçãoEmpresa_ContaBancária</f>
        <v>Número da Conta: 0006 5787 3304</v>
      </c>
      <c r="C40" s="15"/>
      <c r="D40" s="15"/>
      <c r="E40" s="22" t="str">
        <f>IFERROR(ConfiguraçãoEmpresa_OSeuURL,"")</f>
        <v>www.animatrupe.com</v>
      </c>
    </row>
    <row r="41" spans="2:8" ht="15" customHeight="1" x14ac:dyDescent="0.15">
      <c r="B41" s="15" t="str">
        <f>"Número de Identificação Bancária: " &amp; ConfiguraçãoEmpresa_IdentificaçãoBancária</f>
        <v>Número de Identificação Bancária: 0007 0000 00657873304 23</v>
      </c>
      <c r="C41" s="15"/>
      <c r="D41" s="15"/>
      <c r="E41" s="22" t="str">
        <f>IFERROR(ConfiguraçãoEmpresa_OSeuEmail,"")</f>
        <v>info@animatrupe.com</v>
      </c>
    </row>
    <row r="42" spans="2:8" x14ac:dyDescent="0.15">
      <c r="B42" s="15" t="str">
        <f>"Referência de Pagamento: " &amp; NúmeroDeApresentaçãoDaFatura</f>
        <v>Referência de Pagamento: 55/2013</v>
      </c>
      <c r="C42" s="15"/>
      <c r="D42" s="15"/>
      <c r="E42" s="22" t="str">
        <f>IFERROR(IF(LEN(Client_PO),"Contract/PO: " &amp; Client_PO,""),"")</f>
        <v/>
      </c>
    </row>
    <row r="43" spans="2:8" x14ac:dyDescent="0.15">
      <c r="B43" s="21"/>
      <c r="C43" s="21"/>
      <c r="D43" s="21"/>
      <c r="E43" s="21"/>
      <c r="H43" s="23"/>
    </row>
    <row r="44" spans="2:8" ht="27" customHeight="1" x14ac:dyDescent="0.15">
      <c r="B44" s="48" t="str">
        <f>UPPER("O PAGAMENTO DEVE SER FEITO EM DINHEIRO OU POR TRANSFERÊNCIA BANCÁRIA À ORDEM DE " &amp; ConfiguraçãoEmpresa_BeneficiárioCheque &amp; ".")</f>
        <v>O PAGAMENTO DEVE SER FEITO EM DINHEIRO OU POR TRANSFERÊNCIA BANCÁRIA À ORDEM DE LUÍS GONÇALVES.</v>
      </c>
      <c r="C44" s="48"/>
      <c r="D44" s="48"/>
      <c r="E44" s="48"/>
      <c r="H44" s="23"/>
    </row>
    <row r="45" spans="2:8" ht="27" customHeight="1" x14ac:dyDescent="0.15">
      <c r="B45" s="48"/>
      <c r="C45" s="48"/>
      <c r="D45" s="48"/>
      <c r="E45" s="48"/>
    </row>
  </sheetData>
  <sheetProtection selectLockedCells="1" selectUnlockedCells="1"/>
  <mergeCells count="13">
    <mergeCell ref="B45:E45"/>
    <mergeCell ref="D3:E4"/>
    <mergeCell ref="B3:C3"/>
    <mergeCell ref="B44:E44"/>
    <mergeCell ref="D33:D34"/>
    <mergeCell ref="E33:E34"/>
    <mergeCell ref="D6:E6"/>
    <mergeCell ref="D7:E7"/>
    <mergeCell ref="D8:E8"/>
    <mergeCell ref="B6:C6"/>
    <mergeCell ref="B7:C7"/>
    <mergeCell ref="B8:C8"/>
    <mergeCell ref="B9:C9"/>
  </mergeCells>
  <printOptions horizontalCentered="1"/>
  <pageMargins left="0.25" right="0.25" top="0.5" bottom="0.5" header="0.3" footer="0.3"/>
  <pageSetup paperSize="9" orientation="portrait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B1:C22"/>
  <sheetViews>
    <sheetView showGridLines="0" zoomScaleNormal="100" workbookViewId="0">
      <selection activeCell="E18" sqref="E18"/>
    </sheetView>
  </sheetViews>
  <sheetFormatPr defaultRowHeight="18.75" customHeight="1" x14ac:dyDescent="0.15"/>
  <cols>
    <col min="1" max="1" width="4" style="26" customWidth="1"/>
    <col min="2" max="2" width="48.28515625" style="26" customWidth="1"/>
    <col min="3" max="3" width="36.85546875" style="26" customWidth="1"/>
    <col min="4" max="16384" width="9.140625" style="26"/>
  </cols>
  <sheetData>
    <row r="1" spans="2:3" ht="34.5" customHeight="1" thickBot="1" x14ac:dyDescent="0.5">
      <c r="B1" s="29" t="s">
        <v>28</v>
      </c>
      <c r="C1" s="18"/>
    </row>
    <row r="2" spans="2:3" ht="22.5" customHeight="1" thickTop="1" x14ac:dyDescent="0.15">
      <c r="B2" s="11" t="s">
        <v>27</v>
      </c>
      <c r="C2" s="11" t="s">
        <v>26</v>
      </c>
    </row>
    <row r="3" spans="2:3" ht="18.75" customHeight="1" x14ac:dyDescent="0.15">
      <c r="B3" s="34" t="s">
        <v>2</v>
      </c>
      <c r="C3" s="35" t="s">
        <v>32</v>
      </c>
    </row>
    <row r="4" spans="2:3" ht="18.75" customHeight="1" x14ac:dyDescent="0.15">
      <c r="B4" s="34" t="s">
        <v>17</v>
      </c>
      <c r="C4" s="35" t="s">
        <v>33</v>
      </c>
    </row>
    <row r="5" spans="2:3" ht="18.75" customHeight="1" x14ac:dyDescent="0.15">
      <c r="B5" s="40" t="s">
        <v>12</v>
      </c>
      <c r="C5" s="35" t="s">
        <v>34</v>
      </c>
    </row>
    <row r="6" spans="2:3" ht="18.75" customHeight="1" x14ac:dyDescent="0.15">
      <c r="B6" s="34" t="s">
        <v>13</v>
      </c>
      <c r="C6" s="35" t="s">
        <v>35</v>
      </c>
    </row>
    <row r="7" spans="2:3" ht="18.75" customHeight="1" x14ac:dyDescent="0.15">
      <c r="B7" s="34" t="s">
        <v>14</v>
      </c>
      <c r="C7" s="33"/>
    </row>
    <row r="8" spans="2:3" ht="18.75" customHeight="1" x14ac:dyDescent="0.15">
      <c r="B8" s="34" t="s">
        <v>15</v>
      </c>
      <c r="C8" s="33"/>
    </row>
    <row r="9" spans="2:3" ht="18.75" customHeight="1" x14ac:dyDescent="0.15">
      <c r="B9" s="34" t="s">
        <v>16</v>
      </c>
      <c r="C9" s="33"/>
    </row>
    <row r="10" spans="2:3" ht="18.75" customHeight="1" x14ac:dyDescent="0.15">
      <c r="B10" s="34" t="s">
        <v>3</v>
      </c>
      <c r="C10" s="35" t="s">
        <v>40</v>
      </c>
    </row>
    <row r="11" spans="2:3" ht="18.75" customHeight="1" x14ac:dyDescent="0.15">
      <c r="B11" s="34" t="s">
        <v>5</v>
      </c>
      <c r="C11" s="35"/>
    </row>
    <row r="12" spans="2:3" ht="18.75" customHeight="1" x14ac:dyDescent="0.15">
      <c r="B12" s="34" t="s">
        <v>4</v>
      </c>
      <c r="C12" s="43" t="s">
        <v>42</v>
      </c>
    </row>
    <row r="13" spans="2:3" ht="18.75" customHeight="1" x14ac:dyDescent="0.15">
      <c r="B13" s="34" t="s">
        <v>29</v>
      </c>
      <c r="C13" s="43" t="s">
        <v>36</v>
      </c>
    </row>
    <row r="14" spans="2:3" ht="18.75" customHeight="1" x14ac:dyDescent="0.15">
      <c r="B14" s="34" t="s">
        <v>6</v>
      </c>
      <c r="C14" s="33" t="s">
        <v>7</v>
      </c>
    </row>
    <row r="15" spans="2:3" ht="18.75" customHeight="1" x14ac:dyDescent="0.15">
      <c r="B15" s="34" t="s">
        <v>18</v>
      </c>
      <c r="C15" s="35" t="s">
        <v>32</v>
      </c>
    </row>
    <row r="16" spans="2:3" ht="18.75" customHeight="1" x14ac:dyDescent="0.15">
      <c r="B16" s="34" t="s">
        <v>8</v>
      </c>
      <c r="C16" s="35" t="s">
        <v>37</v>
      </c>
    </row>
    <row r="17" spans="2:3" ht="18.75" customHeight="1" x14ac:dyDescent="0.15">
      <c r="B17" s="34" t="s">
        <v>9</v>
      </c>
      <c r="C17" s="35" t="s">
        <v>38</v>
      </c>
    </row>
    <row r="18" spans="2:3" ht="18.75" customHeight="1" x14ac:dyDescent="0.15">
      <c r="B18" s="34" t="s">
        <v>10</v>
      </c>
      <c r="C18" t="s">
        <v>41</v>
      </c>
    </row>
    <row r="19" spans="2:3" ht="18.75" customHeight="1" x14ac:dyDescent="0.15">
      <c r="B19" s="34" t="s">
        <v>11</v>
      </c>
      <c r="C19" t="s">
        <v>39</v>
      </c>
    </row>
    <row r="20" spans="2:3" ht="18.75" customHeight="1" x14ac:dyDescent="0.15">
      <c r="B20" s="36" t="s">
        <v>19</v>
      </c>
      <c r="C20" s="35" t="s">
        <v>32</v>
      </c>
    </row>
    <row r="21" spans="2:3" ht="9.75" customHeight="1" thickBot="1" x14ac:dyDescent="0.2">
      <c r="B21" s="58"/>
      <c r="C21" s="58"/>
    </row>
    <row r="22" spans="2:3" ht="18.75" customHeight="1" thickTop="1" x14ac:dyDescent="0.15"/>
  </sheetData>
  <sheetProtection selectLockedCells="1"/>
  <mergeCells count="1">
    <mergeCell ref="B21:C21"/>
  </mergeCells>
  <hyperlinks>
    <hyperlink ref="C13" r:id="rId1"/>
    <hyperlink ref="C12" r:id="rId2"/>
  </hyperlinks>
  <printOptions horizontalCentered="1"/>
  <pageMargins left="0.7" right="0.7" top="0.75" bottom="0.75" header="0.3" footer="0.3"/>
  <pageSetup paperSize="9" fitToHeight="0" orientation="portrait" verticalDpi="1200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88D9997-754F-4B4E-A300-C8A4812255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Fatura</vt:lpstr>
      <vt:lpstr>Configuração da Empresa</vt:lpstr>
      <vt:lpstr>NúmeroDeApresentaçãoDaFatura</vt:lpstr>
      <vt:lpstr>TotalDaFatura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2013-11-28T20:53:25Z</dcterms:created>
  <dcterms:modified xsi:type="dcterms:W3CDTF">2013-11-29T21:30:28Z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TC031076339991</vt:lpwstr>
  </property>
</Properties>
</file>